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4.11.18まで】令和４年度「新潟市の保健と福祉」の作成について\02_入力\"/>
    </mc:Choice>
  </mc:AlternateContent>
  <bookViews>
    <workbookView xWindow="0" yWindow="0" windowWidth="20490" windowHeight="7365" tabRatio="733"/>
  </bookViews>
  <sheets>
    <sheet name="a-01-07-04" sheetId="6" r:id="rId1"/>
  </sheets>
  <definedNames>
    <definedName name="_xlnm.Print_Area" localSheetId="0">'a-01-07-04'!$A$1:$F$51</definedName>
  </definedNames>
  <calcPr calcId="162913"/>
</workbook>
</file>

<file path=xl/calcChain.xml><?xml version="1.0" encoding="utf-8"?>
<calcChain xmlns="http://schemas.openxmlformats.org/spreadsheetml/2006/main">
  <c r="F54" i="6" l="1"/>
  <c r="F53" i="6"/>
  <c r="F52" i="6"/>
  <c r="F51" i="6"/>
  <c r="F50" i="6"/>
  <c r="E54" i="6"/>
  <c r="E53" i="6"/>
  <c r="E52" i="6"/>
  <c r="E51" i="6"/>
  <c r="E50" i="6"/>
  <c r="D54" i="6"/>
  <c r="D53" i="6"/>
  <c r="D52" i="6"/>
  <c r="D51" i="6"/>
  <c r="D50" i="6"/>
  <c r="F49" i="6" l="1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E24" i="6" l="1"/>
  <c r="D24" i="6"/>
  <c r="D19" i="6"/>
  <c r="E19" i="6"/>
  <c r="E14" i="6"/>
  <c r="D14" i="6"/>
  <c r="E9" i="6"/>
  <c r="D9" i="6"/>
</calcChain>
</file>

<file path=xl/sharedStrings.xml><?xml version="1.0" encoding="utf-8"?>
<sst xmlns="http://schemas.openxmlformats.org/spreadsheetml/2006/main" count="110" uniqueCount="25">
  <si>
    <t>合計</t>
  </si>
  <si>
    <t>※各年の２月末現在の数値</t>
    <rPh sb="1" eb="2">
      <t>カク</t>
    </rPh>
    <rPh sb="2" eb="3">
      <t>ネン</t>
    </rPh>
    <rPh sb="6" eb="7">
      <t>マツ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</si>
  <si>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</si>
  <si>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</si>
  <si>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</si>
  <si>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</si>
  <si>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</si>
  <si>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</si>
  <si>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</si>
  <si>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</si>
  <si>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</si>
  <si>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</si>
  <si>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</si>
  <si>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</si>
  <si>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２支給児童数内訳</t>
    <phoneticPr fontId="1"/>
  </si>
  <si>
    <t>平成27</t>
    <rPh sb="0" eb="2">
      <t>ヘイセイ</t>
    </rPh>
    <phoneticPr fontId="4"/>
  </si>
  <si>
    <t>a-01-07-04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</si>
  <si>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</si>
  <si>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</si>
  <si>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</si>
  <si>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</si>
  <si>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</si>
  <si>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</si>
  <si>
    <t>令和2</t>
    <rPh sb="0" eb="2">
      <t>レイワ</t>
    </rPh>
    <phoneticPr fontId="4"/>
  </si>
  <si>
    <t>令和3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</si>
</sst>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0" zoomScaleNormal="100" zoomScaleSheetLayoutView="100" workbookViewId="0">
      <selection activeCell="D59" sqref="C58:D59"/>
    </sheetView>
  </sheetViews>
  <sheetFormatPr defaultRowHeight="13.5" x14ac:dyDescent="0.1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 x14ac:dyDescent="0.15">
      <c r="A1" s="16" t="s">
        <v>16</v>
      </c>
      <c r="B1" s="16"/>
      <c r="C1" s="16"/>
      <c r="D1" s="16"/>
      <c r="E1" s="1"/>
      <c r="F1" s="1"/>
      <c r="G1" s="1"/>
    </row>
    <row r="2" spans="1:7" x14ac:dyDescent="0.15">
      <c r="A2" s="1" t="s">
        <v>6</v>
      </c>
      <c r="B2" s="1"/>
      <c r="C2" s="10"/>
      <c r="D2" s="10"/>
      <c r="E2" s="10"/>
      <c r="F2" s="10"/>
      <c r="G2" s="10"/>
    </row>
    <row r="3" spans="1:7" x14ac:dyDescent="0.15">
      <c r="A3" s="4" t="s">
        <v>14</v>
      </c>
      <c r="B3" s="4"/>
      <c r="C3" s="1"/>
      <c r="D3" s="1"/>
      <c r="E3" s="1"/>
      <c r="F3" s="1"/>
      <c r="G3" s="1"/>
    </row>
    <row r="4" spans="1:7" x14ac:dyDescent="0.15">
      <c r="A4" s="8" t="s">
        <v>17</v>
      </c>
      <c r="B4" s="8" t="s">
        <v>18</v>
      </c>
      <c r="C4" s="8" t="s">
        <v>11</v>
      </c>
      <c r="D4" s="2" t="s">
        <v>7</v>
      </c>
      <c r="E4" s="2" t="s">
        <v>8</v>
      </c>
      <c r="F4" s="2" t="s">
        <v>12</v>
      </c>
      <c r="G4" s="10"/>
    </row>
    <row r="5" spans="1:7" ht="13.5" customHeight="1" x14ac:dyDescent="0.15">
      <c r="A5" s="8">
        <v>2012</v>
      </c>
      <c r="B5" s="8" t="s">
        <v>9</v>
      </c>
      <c r="C5" s="8" t="s">
        <v>2</v>
      </c>
      <c r="D5" s="17">
        <v>14265</v>
      </c>
      <c r="E5" s="17">
        <v>2855</v>
      </c>
      <c r="F5" s="17">
        <v>17120</v>
      </c>
      <c r="G5" s="10"/>
    </row>
    <row r="6" spans="1:7" ht="13.5" customHeight="1" x14ac:dyDescent="0.15">
      <c r="A6" s="6">
        <v>2012</v>
      </c>
      <c r="B6" s="7" t="s">
        <v>9</v>
      </c>
      <c r="C6" s="11" t="s">
        <v>3</v>
      </c>
      <c r="D6" s="18">
        <v>49053</v>
      </c>
      <c r="E6" s="18">
        <v>10882</v>
      </c>
      <c r="F6" s="18">
        <v>59935</v>
      </c>
      <c r="G6" s="10"/>
    </row>
    <row r="7" spans="1:7" ht="13.5" customHeight="1" x14ac:dyDescent="0.15">
      <c r="A7" s="13">
        <v>2012</v>
      </c>
      <c r="B7" s="13" t="s">
        <v>9</v>
      </c>
      <c r="C7" s="9" t="s">
        <v>4</v>
      </c>
      <c r="D7" s="19">
        <v>4681</v>
      </c>
      <c r="E7" s="19">
        <v>1422</v>
      </c>
      <c r="F7" s="19">
        <v>6103</v>
      </c>
      <c r="G7" s="10"/>
    </row>
    <row r="8" spans="1:7" ht="13.5" customHeight="1" x14ac:dyDescent="0.15">
      <c r="A8" s="8">
        <v>2012</v>
      </c>
      <c r="B8" s="12" t="s">
        <v>9</v>
      </c>
      <c r="C8" s="5" t="s">
        <v>5</v>
      </c>
      <c r="D8" s="20">
        <v>15505</v>
      </c>
      <c r="E8" s="20">
        <v>4041</v>
      </c>
      <c r="F8" s="18">
        <v>19546</v>
      </c>
      <c r="G8" s="10"/>
    </row>
    <row r="9" spans="1:7" ht="13.5" customHeight="1" x14ac:dyDescent="0.15">
      <c r="A9" s="8">
        <v>2012</v>
      </c>
      <c r="B9" s="12" t="s">
        <v>9</v>
      </c>
      <c r="C9" s="5" t="s">
        <v>0</v>
      </c>
      <c r="D9" s="17">
        <f>SUM(D5+D6+D8)</f>
        <v>78823</v>
      </c>
      <c r="E9" s="17">
        <f>SUM(E5+E6+E8)</f>
        <v>17778</v>
      </c>
      <c r="F9" s="17">
        <v>96601</v>
      </c>
      <c r="G9" s="10"/>
    </row>
    <row r="10" spans="1:7" x14ac:dyDescent="0.15">
      <c r="A10" s="8">
        <v>2013</v>
      </c>
      <c r="B10" s="8" t="s">
        <v>10</v>
      </c>
      <c r="C10" s="8" t="s">
        <v>2</v>
      </c>
      <c r="D10" s="17">
        <v>14113</v>
      </c>
      <c r="E10" s="17">
        <v>2575</v>
      </c>
      <c r="F10" s="17">
        <v>16688</v>
      </c>
      <c r="G10" s="10"/>
    </row>
    <row r="11" spans="1:7" x14ac:dyDescent="0.15">
      <c r="A11" s="14">
        <v>2013</v>
      </c>
      <c r="B11" s="11" t="s">
        <v>10</v>
      </c>
      <c r="C11" s="11" t="s">
        <v>3</v>
      </c>
      <c r="D11" s="18">
        <v>49091</v>
      </c>
      <c r="E11" s="18">
        <v>10467</v>
      </c>
      <c r="F11" s="18">
        <v>59558</v>
      </c>
    </row>
    <row r="12" spans="1:7" x14ac:dyDescent="0.15">
      <c r="A12" s="13">
        <v>2013</v>
      </c>
      <c r="B12" s="13" t="s">
        <v>10</v>
      </c>
      <c r="C12" s="9" t="s">
        <v>4</v>
      </c>
      <c r="D12" s="19">
        <v>4684</v>
      </c>
      <c r="E12" s="19">
        <v>1399</v>
      </c>
      <c r="F12" s="19">
        <v>6083</v>
      </c>
    </row>
    <row r="13" spans="1:7" x14ac:dyDescent="0.15">
      <c r="A13" s="8">
        <v>2013</v>
      </c>
      <c r="B13" s="12" t="s">
        <v>10</v>
      </c>
      <c r="C13" s="5" t="s">
        <v>5</v>
      </c>
      <c r="D13" s="20">
        <v>15611</v>
      </c>
      <c r="E13" s="20">
        <v>3820</v>
      </c>
      <c r="F13" s="18">
        <v>19431</v>
      </c>
    </row>
    <row r="14" spans="1:7" x14ac:dyDescent="0.15">
      <c r="A14" s="8">
        <v>2013</v>
      </c>
      <c r="B14" s="12" t="s">
        <v>10</v>
      </c>
      <c r="C14" s="5" t="s">
        <v>0</v>
      </c>
      <c r="D14" s="17">
        <f>SUM(D10+D11+D13)</f>
        <v>78815</v>
      </c>
      <c r="E14" s="17">
        <f>SUM(E10+E11+E13)</f>
        <v>16862</v>
      </c>
      <c r="F14" s="17">
        <v>95677</v>
      </c>
    </row>
    <row r="15" spans="1:7" x14ac:dyDescent="0.15">
      <c r="A15" s="8">
        <v>2014</v>
      </c>
      <c r="B15" s="8" t="s">
        <v>13</v>
      </c>
      <c r="C15" s="8" t="s">
        <v>2</v>
      </c>
      <c r="D15" s="17">
        <v>14115</v>
      </c>
      <c r="E15" s="17">
        <v>2446</v>
      </c>
      <c r="F15" s="17">
        <v>16561</v>
      </c>
    </row>
    <row r="16" spans="1:7" x14ac:dyDescent="0.15">
      <c r="A16" s="14">
        <v>2014</v>
      </c>
      <c r="B16" s="11" t="s">
        <v>13</v>
      </c>
      <c r="C16" s="11" t="s">
        <v>3</v>
      </c>
      <c r="D16" s="18">
        <v>47564</v>
      </c>
      <c r="E16" s="18">
        <v>9391</v>
      </c>
      <c r="F16" s="18">
        <v>56955</v>
      </c>
    </row>
    <row r="17" spans="1:10" x14ac:dyDescent="0.15">
      <c r="A17" s="6">
        <v>2014</v>
      </c>
      <c r="B17" s="6" t="s">
        <v>13</v>
      </c>
      <c r="C17" s="9" t="s">
        <v>4</v>
      </c>
      <c r="D17" s="19">
        <v>4586</v>
      </c>
      <c r="E17" s="19">
        <v>1271</v>
      </c>
      <c r="F17" s="19">
        <v>5857</v>
      </c>
      <c r="H17" s="31"/>
      <c r="I17" s="31"/>
      <c r="J17" s="31"/>
    </row>
    <row r="18" spans="1:10" x14ac:dyDescent="0.15">
      <c r="A18" s="8">
        <v>2014</v>
      </c>
      <c r="B18" s="12" t="s">
        <v>13</v>
      </c>
      <c r="C18" s="5" t="s">
        <v>5</v>
      </c>
      <c r="D18" s="20">
        <v>15500</v>
      </c>
      <c r="E18" s="20">
        <v>3528</v>
      </c>
      <c r="F18" s="18">
        <v>19028</v>
      </c>
    </row>
    <row r="19" spans="1:10" x14ac:dyDescent="0.15">
      <c r="A19" s="8">
        <v>2014</v>
      </c>
      <c r="B19" s="12" t="s">
        <v>13</v>
      </c>
      <c r="C19" s="5" t="s">
        <v>0</v>
      </c>
      <c r="D19" s="17">
        <f>SUM(D15+D16+D18)</f>
        <v>77179</v>
      </c>
      <c r="E19" s="17">
        <f>SUM(E15+E16+E18)</f>
        <v>15365</v>
      </c>
      <c r="F19" s="17">
        <v>92544</v>
      </c>
    </row>
    <row r="20" spans="1:10" x14ac:dyDescent="0.15">
      <c r="A20" s="8">
        <v>2015</v>
      </c>
      <c r="B20" s="8" t="s">
        <v>15</v>
      </c>
      <c r="C20" s="8" t="s">
        <v>2</v>
      </c>
      <c r="D20" s="17">
        <v>14114</v>
      </c>
      <c r="E20" s="17">
        <v>2397</v>
      </c>
      <c r="F20" s="17">
        <v>16511</v>
      </c>
    </row>
    <row r="21" spans="1:10" x14ac:dyDescent="0.15">
      <c r="A21" s="15">
        <v>2015</v>
      </c>
      <c r="B21" s="15" t="s">
        <v>15</v>
      </c>
      <c r="C21" s="11" t="s">
        <v>3</v>
      </c>
      <c r="D21" s="18">
        <v>47428</v>
      </c>
      <c r="E21" s="18">
        <v>9164</v>
      </c>
      <c r="F21" s="18">
        <v>56592</v>
      </c>
    </row>
    <row r="22" spans="1:10" x14ac:dyDescent="0.15">
      <c r="A22" s="6">
        <v>2015</v>
      </c>
      <c r="B22" s="6" t="s">
        <v>15</v>
      </c>
      <c r="C22" s="9" t="s">
        <v>4</v>
      </c>
      <c r="D22" s="19">
        <v>4657</v>
      </c>
      <c r="E22" s="19">
        <v>1216</v>
      </c>
      <c r="F22" s="19">
        <v>5873</v>
      </c>
    </row>
    <row r="23" spans="1:10" x14ac:dyDescent="0.15">
      <c r="A23" s="8">
        <v>2015</v>
      </c>
      <c r="B23" s="12" t="s">
        <v>15</v>
      </c>
      <c r="C23" s="5" t="s">
        <v>5</v>
      </c>
      <c r="D23" s="20">
        <v>15187</v>
      </c>
      <c r="E23" s="20">
        <v>3574</v>
      </c>
      <c r="F23" s="18">
        <v>18761</v>
      </c>
    </row>
    <row r="24" spans="1:10" x14ac:dyDescent="0.15">
      <c r="A24" s="8">
        <v>2015</v>
      </c>
      <c r="B24" s="12" t="s">
        <v>15</v>
      </c>
      <c r="C24" s="5" t="s">
        <v>0</v>
      </c>
      <c r="D24" s="17">
        <f>SUM(D20+D21+D23)</f>
        <v>76729</v>
      </c>
      <c r="E24" s="17">
        <f>SUM(E20+E21+E23)</f>
        <v>15135</v>
      </c>
      <c r="F24" s="17">
        <v>91864</v>
      </c>
    </row>
    <row r="25" spans="1:10" x14ac:dyDescent="0.15">
      <c r="A25" s="8">
        <v>2016</v>
      </c>
      <c r="B25" s="8" t="s">
        <v>19</v>
      </c>
      <c r="C25" s="8" t="s">
        <v>2</v>
      </c>
      <c r="D25" s="17">
        <v>14070</v>
      </c>
      <c r="E25" s="17">
        <v>2352</v>
      </c>
      <c r="F25" s="17">
        <v>16422</v>
      </c>
    </row>
    <row r="26" spans="1:10" x14ac:dyDescent="0.15">
      <c r="A26" s="15">
        <v>2016</v>
      </c>
      <c r="B26" s="15" t="s">
        <v>19</v>
      </c>
      <c r="C26" s="11" t="s">
        <v>3</v>
      </c>
      <c r="D26" s="18">
        <v>49056</v>
      </c>
      <c r="E26" s="18">
        <v>9264</v>
      </c>
      <c r="F26" s="18">
        <v>58320</v>
      </c>
    </row>
    <row r="27" spans="1:10" x14ac:dyDescent="0.15">
      <c r="A27" s="6">
        <v>2016</v>
      </c>
      <c r="B27" s="6" t="s">
        <v>19</v>
      </c>
      <c r="C27" s="9" t="s">
        <v>4</v>
      </c>
      <c r="D27" s="19">
        <v>3645</v>
      </c>
      <c r="E27" s="19">
        <v>812</v>
      </c>
      <c r="F27" s="19">
        <v>4457</v>
      </c>
    </row>
    <row r="28" spans="1:10" x14ac:dyDescent="0.15">
      <c r="A28" s="8">
        <v>2016</v>
      </c>
      <c r="B28" s="12" t="s">
        <v>19</v>
      </c>
      <c r="C28" s="5" t="s">
        <v>5</v>
      </c>
      <c r="D28" s="20">
        <v>14923</v>
      </c>
      <c r="E28" s="20">
        <v>3381</v>
      </c>
      <c r="F28" s="18">
        <v>18304</v>
      </c>
    </row>
    <row r="29" spans="1:10" x14ac:dyDescent="0.15">
      <c r="A29" s="8">
        <v>2016</v>
      </c>
      <c r="B29" s="12" t="s">
        <v>19</v>
      </c>
      <c r="C29" s="5" t="s">
        <v>0</v>
      </c>
      <c r="D29" s="17">
        <v>78049</v>
      </c>
      <c r="E29" s="17">
        <v>14997</v>
      </c>
      <c r="F29" s="17">
        <v>93046</v>
      </c>
    </row>
    <row r="30" spans="1:10" x14ac:dyDescent="0.15">
      <c r="A30" s="8">
        <v>2017</v>
      </c>
      <c r="B30" s="8" t="s">
        <v>20</v>
      </c>
      <c r="C30" s="8" t="s">
        <v>2</v>
      </c>
      <c r="D30" s="17">
        <v>13631</v>
      </c>
      <c r="E30" s="17">
        <v>1932</v>
      </c>
      <c r="F30" s="17">
        <v>15563</v>
      </c>
    </row>
    <row r="31" spans="1:10" x14ac:dyDescent="0.15">
      <c r="A31" s="15">
        <v>2017</v>
      </c>
      <c r="B31" s="15" t="s">
        <v>20</v>
      </c>
      <c r="C31" s="11" t="s">
        <v>3</v>
      </c>
      <c r="D31" s="18">
        <v>49218</v>
      </c>
      <c r="E31" s="18">
        <v>8110</v>
      </c>
      <c r="F31" s="18">
        <v>57328</v>
      </c>
    </row>
    <row r="32" spans="1:10" x14ac:dyDescent="0.15">
      <c r="A32" s="6">
        <v>2017</v>
      </c>
      <c r="B32" s="6" t="s">
        <v>20</v>
      </c>
      <c r="C32" s="9" t="s">
        <v>4</v>
      </c>
      <c r="D32" s="19">
        <v>5073</v>
      </c>
      <c r="E32" s="19">
        <v>1051</v>
      </c>
      <c r="F32" s="19">
        <v>6124</v>
      </c>
    </row>
    <row r="33" spans="1:6" x14ac:dyDescent="0.15">
      <c r="A33" s="8">
        <v>2017</v>
      </c>
      <c r="B33" s="12" t="s">
        <v>20</v>
      </c>
      <c r="C33" s="5" t="s">
        <v>5</v>
      </c>
      <c r="D33" s="20">
        <v>15198</v>
      </c>
      <c r="E33" s="20">
        <v>2852</v>
      </c>
      <c r="F33" s="18">
        <v>18050</v>
      </c>
    </row>
    <row r="34" spans="1:6" x14ac:dyDescent="0.15">
      <c r="A34" s="8">
        <v>2017</v>
      </c>
      <c r="B34" s="12" t="s">
        <v>20</v>
      </c>
      <c r="C34" s="5" t="s">
        <v>0</v>
      </c>
      <c r="D34" s="17">
        <v>78047</v>
      </c>
      <c r="E34" s="17">
        <v>12894</v>
      </c>
      <c r="F34" s="17">
        <v>90941</v>
      </c>
    </row>
    <row r="35" spans="1:6" x14ac:dyDescent="0.15">
      <c r="A35" s="8">
        <v>2018</v>
      </c>
      <c r="B35" s="8" t="s">
        <v>21</v>
      </c>
      <c r="C35" s="8" t="s">
        <v>2</v>
      </c>
      <c r="D35" s="17">
        <v>13138</v>
      </c>
      <c r="E35" s="17">
        <v>1817</v>
      </c>
      <c r="F35" s="17">
        <v>14955</v>
      </c>
    </row>
    <row r="36" spans="1:6" x14ac:dyDescent="0.15">
      <c r="A36" s="15">
        <v>2018</v>
      </c>
      <c r="B36" s="15" t="s">
        <v>21</v>
      </c>
      <c r="C36" s="11" t="s">
        <v>3</v>
      </c>
      <c r="D36" s="18">
        <v>49107</v>
      </c>
      <c r="E36" s="18">
        <v>7707</v>
      </c>
      <c r="F36" s="17">
        <v>56814</v>
      </c>
    </row>
    <row r="37" spans="1:6" x14ac:dyDescent="0.15">
      <c r="A37" s="6">
        <v>2018</v>
      </c>
      <c r="B37" s="6" t="s">
        <v>21</v>
      </c>
      <c r="C37" s="9" t="s">
        <v>4</v>
      </c>
      <c r="D37" s="19">
        <v>5140</v>
      </c>
      <c r="E37" s="19">
        <v>988</v>
      </c>
      <c r="F37" s="17">
        <v>6128</v>
      </c>
    </row>
    <row r="38" spans="1:6" x14ac:dyDescent="0.15">
      <c r="A38" s="8">
        <v>2018</v>
      </c>
      <c r="B38" s="12" t="s">
        <v>21</v>
      </c>
      <c r="C38" s="5" t="s">
        <v>5</v>
      </c>
      <c r="D38" s="20">
        <v>15208</v>
      </c>
      <c r="E38" s="20">
        <v>2676</v>
      </c>
      <c r="F38" s="17">
        <v>17884</v>
      </c>
    </row>
    <row r="39" spans="1:6" x14ac:dyDescent="0.15">
      <c r="A39" s="8">
        <v>2018</v>
      </c>
      <c r="B39" s="12" t="s">
        <v>21</v>
      </c>
      <c r="C39" s="5" t="s">
        <v>0</v>
      </c>
      <c r="D39" s="17">
        <v>77453</v>
      </c>
      <c r="E39" s="17">
        <v>12200</v>
      </c>
      <c r="F39" s="17">
        <v>89653</v>
      </c>
    </row>
    <row r="40" spans="1:6" x14ac:dyDescent="0.15">
      <c r="A40" s="21">
        <v>2019</v>
      </c>
      <c r="B40" s="21" t="s">
        <v>22</v>
      </c>
      <c r="C40" s="21" t="s">
        <v>2</v>
      </c>
      <c r="D40" s="22">
        <v>12618</v>
      </c>
      <c r="E40" s="22">
        <v>1724</v>
      </c>
      <c r="F40" s="22">
        <v>14342</v>
      </c>
    </row>
    <row r="41" spans="1:6" x14ac:dyDescent="0.15">
      <c r="A41" s="23">
        <v>2019</v>
      </c>
      <c r="B41" s="21" t="s">
        <v>22</v>
      </c>
      <c r="C41" s="24" t="s">
        <v>3</v>
      </c>
      <c r="D41" s="25">
        <v>48536</v>
      </c>
      <c r="E41" s="25">
        <v>7481</v>
      </c>
      <c r="F41" s="22">
        <v>56017</v>
      </c>
    </row>
    <row r="42" spans="1:6" x14ac:dyDescent="0.15">
      <c r="A42" s="26">
        <v>2019</v>
      </c>
      <c r="B42" s="21" t="s">
        <v>22</v>
      </c>
      <c r="C42" s="27" t="s">
        <v>4</v>
      </c>
      <c r="D42" s="28">
        <v>5179</v>
      </c>
      <c r="E42" s="28">
        <v>959</v>
      </c>
      <c r="F42" s="22">
        <v>6138</v>
      </c>
    </row>
    <row r="43" spans="1:6" x14ac:dyDescent="0.15">
      <c r="A43" s="21">
        <v>2019</v>
      </c>
      <c r="B43" s="21" t="s">
        <v>22</v>
      </c>
      <c r="C43" s="29" t="s">
        <v>5</v>
      </c>
      <c r="D43" s="30">
        <v>15212</v>
      </c>
      <c r="E43" s="30">
        <v>2490</v>
      </c>
      <c r="F43" s="22">
        <v>17702</v>
      </c>
    </row>
    <row r="44" spans="1:6" x14ac:dyDescent="0.15">
      <c r="A44" s="21">
        <v>2019</v>
      </c>
      <c r="B44" s="21" t="s">
        <v>22</v>
      </c>
      <c r="C44" s="29" t="s">
        <v>0</v>
      </c>
      <c r="D44" s="22">
        <v>76366</v>
      </c>
      <c r="E44" s="22">
        <v>11695</v>
      </c>
      <c r="F44" s="22">
        <v>88061</v>
      </c>
    </row>
    <row r="45" spans="1:6" x14ac:dyDescent="0.15">
      <c r="A45" s="21">
        <v>2020</v>
      </c>
      <c r="B45" s="21" t="s">
        <v>23</v>
      </c>
      <c r="C45" s="21" t="s">
        <v>2</v>
      </c>
      <c r="D45" s="22">
        <f>11424+538</f>
        <v>11962</v>
      </c>
      <c r="E45" s="22">
        <f>1562+80</f>
        <v>1642</v>
      </c>
      <c r="F45" s="22">
        <f>11962+1642</f>
        <v>13604</v>
      </c>
    </row>
    <row r="46" spans="1:6" x14ac:dyDescent="0.15">
      <c r="A46" s="23">
        <v>2020</v>
      </c>
      <c r="B46" s="21" t="s">
        <v>23</v>
      </c>
      <c r="C46" s="24" t="s">
        <v>3</v>
      </c>
      <c r="D46" s="25">
        <f>44551+3458</f>
        <v>48009</v>
      </c>
      <c r="E46" s="25">
        <f>6818+386</f>
        <v>7204</v>
      </c>
      <c r="F46" s="22">
        <f>48009+7204</f>
        <v>55213</v>
      </c>
    </row>
    <row r="47" spans="1:6" x14ac:dyDescent="0.15">
      <c r="A47" s="26">
        <v>2020</v>
      </c>
      <c r="B47" s="21" t="s">
        <v>23</v>
      </c>
      <c r="C47" s="27" t="s">
        <v>4</v>
      </c>
      <c r="D47" s="28">
        <f>4697+485</f>
        <v>5182</v>
      </c>
      <c r="E47" s="28">
        <f>882+57</f>
        <v>939</v>
      </c>
      <c r="F47" s="22">
        <f>5182+939</f>
        <v>6121</v>
      </c>
    </row>
    <row r="48" spans="1:6" x14ac:dyDescent="0.15">
      <c r="A48" s="21">
        <v>2020</v>
      </c>
      <c r="B48" s="21" t="s">
        <v>23</v>
      </c>
      <c r="C48" s="29" t="s">
        <v>5</v>
      </c>
      <c r="D48" s="30">
        <f>13739+1561</f>
        <v>15300</v>
      </c>
      <c r="E48" s="30">
        <f>2301+143</f>
        <v>2444</v>
      </c>
      <c r="F48" s="22">
        <f>15300+2444</f>
        <v>17744</v>
      </c>
    </row>
    <row r="49" spans="1:6" x14ac:dyDescent="0.15">
      <c r="A49" s="21">
        <v>2020</v>
      </c>
      <c r="B49" s="21" t="s">
        <v>23</v>
      </c>
      <c r="C49" s="29" t="s">
        <v>0</v>
      </c>
      <c r="D49" s="22">
        <f>11962+48009+15300</f>
        <v>75271</v>
      </c>
      <c r="E49" s="22">
        <f>1642+7204+2444</f>
        <v>11290</v>
      </c>
      <c r="F49" s="22">
        <f>75271+11290</f>
        <v>86561</v>
      </c>
    </row>
    <row r="50" spans="1:6" x14ac:dyDescent="0.15">
      <c r="A50" s="21">
        <v>2021</v>
      </c>
      <c r="B50" s="21" t="s">
        <v>24</v>
      </c>
      <c r="C50" s="21" t="s">
        <v>2</v>
      </c>
      <c r="D50" s="22">
        <f>11309+540</f>
        <v>11849</v>
      </c>
      <c r="E50" s="22">
        <f>1226+84</f>
        <v>1310</v>
      </c>
      <c r="F50" s="22">
        <f>SUM(D50+E50)</f>
        <v>13159</v>
      </c>
    </row>
    <row r="51" spans="1:6" x14ac:dyDescent="0.15">
      <c r="A51" s="21">
        <v>2021</v>
      </c>
      <c r="B51" s="21" t="s">
        <v>24</v>
      </c>
      <c r="C51" s="24" t="s">
        <v>3</v>
      </c>
      <c r="D51" s="25">
        <f>44234+3403</f>
        <v>47637</v>
      </c>
      <c r="E51" s="25">
        <f>6057+382</f>
        <v>6439</v>
      </c>
      <c r="F51" s="22">
        <f t="shared" ref="F51:F54" si="0">SUM(D51+E51)</f>
        <v>54076</v>
      </c>
    </row>
    <row r="52" spans="1:6" x14ac:dyDescent="0.15">
      <c r="A52" s="21">
        <v>2021</v>
      </c>
      <c r="B52" s="21" t="s">
        <v>24</v>
      </c>
      <c r="C52" s="27" t="s">
        <v>4</v>
      </c>
      <c r="D52" s="28">
        <f>4714+458</f>
        <v>5172</v>
      </c>
      <c r="E52" s="28">
        <f>832+64</f>
        <v>896</v>
      </c>
      <c r="F52" s="22">
        <f t="shared" si="0"/>
        <v>6068</v>
      </c>
    </row>
    <row r="53" spans="1:6" x14ac:dyDescent="0.15">
      <c r="A53" s="21">
        <v>2021</v>
      </c>
      <c r="B53" s="21" t="s">
        <v>24</v>
      </c>
      <c r="C53" s="29" t="s">
        <v>5</v>
      </c>
      <c r="D53" s="30">
        <f>13821+1563</f>
        <v>15384</v>
      </c>
      <c r="E53" s="30">
        <f>2194+161</f>
        <v>2355</v>
      </c>
      <c r="F53" s="22">
        <f t="shared" si="0"/>
        <v>17739</v>
      </c>
    </row>
    <row r="54" spans="1:6" x14ac:dyDescent="0.15">
      <c r="A54" s="21">
        <v>2021</v>
      </c>
      <c r="B54" s="21" t="s">
        <v>24</v>
      </c>
      <c r="C54" s="29" t="s">
        <v>0</v>
      </c>
      <c r="D54" s="22">
        <f>SUM(D50+D51+D53)</f>
        <v>74870</v>
      </c>
      <c r="E54" s="22">
        <f>SUM(E50+E51+E53)</f>
        <v>10104</v>
      </c>
      <c r="F54" s="22">
        <f t="shared" si="0"/>
        <v>84974</v>
      </c>
    </row>
    <row r="56" spans="1:6" x14ac:dyDescent="0.15">
      <c r="A56" s="3" t="s">
        <v>1</v>
      </c>
    </row>
  </sheetData>
  <mergeCells count="1">
    <mergeCell ref="H17:J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a-01-07-04</vt:lpstr>
      <vt:lpstr>'a-01-07-04'!Print_Area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2022-10-28T00:46:19Z</cp:lastPrinted>
  <dcterms:created xsi:type="dcterms:W3CDTF">2010-12-10T02:40:05Z</dcterms:created>
  <dcterms:modified xsi:type="dcterms:W3CDTF">2022-10-28T01:17:12Z</dcterms:modified>
</cp:coreProperties>
</file>